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8505" activeTab="1"/>
  </bookViews>
  <sheets>
    <sheet name="Balanço_C_O" sheetId="1" r:id="rId1"/>
    <sheet name="Grafico_comparativo" sheetId="2" r:id="rId2"/>
    <sheet name="Folha3" sheetId="3" r:id="rId3"/>
  </sheets>
  <calcPr calcId="125725"/>
</workbook>
</file>

<file path=xl/calcChain.xml><?xml version="1.0" encoding="utf-8"?>
<calcChain xmlns="http://schemas.openxmlformats.org/spreadsheetml/2006/main">
  <c r="F20" i="1"/>
  <c r="E20"/>
  <c r="F19"/>
  <c r="E19"/>
  <c r="F18"/>
  <c r="E18"/>
  <c r="F17"/>
  <c r="E17"/>
  <c r="F16"/>
  <c r="E16"/>
  <c r="F15"/>
  <c r="E15"/>
  <c r="F14"/>
  <c r="E14"/>
  <c r="F13"/>
  <c r="E13"/>
  <c r="F12"/>
  <c r="F11"/>
  <c r="F10"/>
  <c r="F9"/>
  <c r="F8"/>
  <c r="E6"/>
  <c r="F5"/>
</calcChain>
</file>

<file path=xl/sharedStrings.xml><?xml version="1.0" encoding="utf-8"?>
<sst xmlns="http://schemas.openxmlformats.org/spreadsheetml/2006/main" count="49" uniqueCount="33">
  <si>
    <t>% Cumprimentos</t>
  </si>
  <si>
    <t>% Abaixo VMR</t>
  </si>
  <si>
    <t>% Acima VMR</t>
  </si>
  <si>
    <t>Sistema Alandroal</t>
  </si>
  <si>
    <t>Hortinhas</t>
  </si>
  <si>
    <t>Orvalhos</t>
  </si>
  <si>
    <t>Rosário</t>
  </si>
  <si>
    <t>Ferreira</t>
  </si>
  <si>
    <t>Terena</t>
  </si>
  <si>
    <t>Montes Juntos</t>
  </si>
  <si>
    <t>Cabeça deCarneiro</t>
  </si>
  <si>
    <t>Mina</t>
  </si>
  <si>
    <t>Rede Alandroal</t>
  </si>
  <si>
    <t>Zona Alta</t>
  </si>
  <si>
    <t>Zona Baixa</t>
  </si>
  <si>
    <t>Sistema Juromenha</t>
  </si>
  <si>
    <t>Juromenha</t>
  </si>
  <si>
    <t>Sistema Malhada Alta</t>
  </si>
  <si>
    <t>Sistema de Santiago</t>
  </si>
  <si>
    <t>Marmelos</t>
  </si>
  <si>
    <t>Pias</t>
  </si>
  <si>
    <t>Venda</t>
  </si>
  <si>
    <t>Casas Novas</t>
  </si>
  <si>
    <t>Cabeça de  Carneiro</t>
  </si>
  <si>
    <t>Malhada Alta</t>
  </si>
  <si>
    <t>Mina do Bugalho</t>
  </si>
  <si>
    <t>Percentagem de Cumprimentos /Anos</t>
  </si>
  <si>
    <t>Casas Novas Mares</t>
  </si>
  <si>
    <t>Ald.Venda</t>
  </si>
  <si>
    <t>Ald.Pias</t>
  </si>
  <si>
    <t>Quadro - Balanço Controlo Operacional</t>
  </si>
  <si>
    <t>Gráfico 1 -Comparação</t>
  </si>
  <si>
    <t>Balanço Controlo Operacional -2013 - Cloro Residual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</si>
</sst>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3" borderId="1" xfId="0" applyFont="1" applyFill="1" applyBorder="1"/>
    <xf numFmtId="0" fontId="0" fillId="3" borderId="7" xfId="0" applyFont="1" applyFill="1" applyBorder="1"/>
    <xf numFmtId="0" fontId="5" fillId="3" borderId="1" xfId="0" applyFont="1" applyFill="1" applyBorder="1"/>
    <xf numFmtId="0" fontId="5" fillId="3" borderId="2" xfId="0" applyFont="1" applyFill="1" applyBorder="1"/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0" xfId="0" applyFont="1" applyBorder="1"/>
    <xf numFmtId="0" fontId="3" fillId="0" borderId="6" xfId="0" applyFont="1" applyBorder="1"/>
    <xf numFmtId="0" fontId="3" fillId="0" borderId="15" xfId="0" applyFont="1" applyBorder="1"/>
    <xf numFmtId="0" fontId="3" fillId="0" borderId="1" xfId="0" applyFont="1" applyBorder="1"/>
    <xf numFmtId="0" fontId="3" fillId="0" borderId="17" xfId="0" applyFont="1" applyBorder="1"/>
    <xf numFmtId="0" fontId="2" fillId="0" borderId="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0" fontId="0" fillId="0" borderId="14" xfId="0" applyNumberFormat="1" applyFont="1" applyBorder="1" applyAlignment="1">
      <alignment horizontal="center"/>
    </xf>
    <xf numFmtId="10" fontId="0" fillId="0" borderId="16" xfId="0" applyNumberFormat="1" applyFont="1" applyBorder="1" applyAlignment="1">
      <alignment horizontal="center"/>
    </xf>
    <xf numFmtId="10" fontId="0" fillId="0" borderId="18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15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64" fontId="0" fillId="0" borderId="17" xfId="0" applyNumberFormat="1" applyFont="1" applyBorder="1" applyAlignment="1">
      <alignment horizontal="center"/>
    </xf>
    <xf numFmtId="0" fontId="5" fillId="4" borderId="8" xfId="0" applyFont="1" applyFill="1" applyBorder="1"/>
    <xf numFmtId="0" fontId="5" fillId="4" borderId="9" xfId="0" applyFont="1" applyFill="1" applyBorder="1"/>
    <xf numFmtId="0" fontId="5" fillId="4" borderId="10" xfId="0" applyFont="1" applyFill="1" applyBorder="1"/>
    <xf numFmtId="0" fontId="5" fillId="4" borderId="11" xfId="0" applyFont="1" applyFill="1" applyBorder="1"/>
    <xf numFmtId="0" fontId="0" fillId="2" borderId="0" xfId="0" applyFill="1"/>
    <xf numFmtId="164" fontId="4" fillId="0" borderId="3" xfId="0" applyNumberFormat="1" applyFont="1" applyBorder="1" applyAlignment="1">
      <alignment horizontal="center"/>
    </xf>
    <xf numFmtId="164" fontId="6" fillId="4" borderId="8" xfId="0" applyNumberFormat="1" applyFont="1" applyFill="1" applyBorder="1" applyAlignment="1">
      <alignment horizontal="center"/>
    </xf>
    <xf numFmtId="164" fontId="7" fillId="4" borderId="8" xfId="0" applyNumberFormat="1" applyFont="1" applyFill="1" applyBorder="1" applyAlignment="1">
      <alignment horizontal="center"/>
    </xf>
    <xf numFmtId="9" fontId="7" fillId="4" borderId="22" xfId="1" applyFont="1" applyFill="1" applyBorder="1" applyAlignment="1">
      <alignment horizontal="center"/>
    </xf>
    <xf numFmtId="164" fontId="6" fillId="4" borderId="9" xfId="0" applyNumberFormat="1" applyFont="1" applyFill="1" applyBorder="1" applyAlignment="1">
      <alignment horizontal="center"/>
    </xf>
    <xf numFmtId="164" fontId="7" fillId="4" borderId="9" xfId="0" applyNumberFormat="1" applyFont="1" applyFill="1" applyBorder="1" applyAlignment="1">
      <alignment horizontal="center"/>
    </xf>
    <xf numFmtId="164" fontId="7" fillId="4" borderId="23" xfId="0" applyNumberFormat="1" applyFont="1" applyFill="1" applyBorder="1" applyAlignment="1">
      <alignment horizontal="center"/>
    </xf>
    <xf numFmtId="164" fontId="7" fillId="4" borderId="9" xfId="0" quotePrefix="1" applyNumberFormat="1" applyFont="1" applyFill="1" applyBorder="1" applyAlignment="1">
      <alignment horizontal="center"/>
    </xf>
    <xf numFmtId="164" fontId="6" fillId="4" borderId="10" xfId="0" applyNumberFormat="1" applyFont="1" applyFill="1" applyBorder="1" applyAlignment="1">
      <alignment horizontal="center"/>
    </xf>
    <xf numFmtId="164" fontId="7" fillId="4" borderId="10" xfId="0" applyNumberFormat="1" applyFont="1" applyFill="1" applyBorder="1" applyAlignment="1">
      <alignment horizontal="center"/>
    </xf>
    <xf numFmtId="164" fontId="5" fillId="4" borderId="8" xfId="0" applyNumberFormat="1" applyFont="1" applyFill="1" applyBorder="1" applyAlignment="1">
      <alignment horizontal="center"/>
    </xf>
    <xf numFmtId="164" fontId="7" fillId="4" borderId="22" xfId="0" applyNumberFormat="1" applyFont="1" applyFill="1" applyBorder="1" applyAlignment="1">
      <alignment horizontal="center"/>
    </xf>
    <xf numFmtId="164" fontId="5" fillId="4" borderId="10" xfId="0" applyNumberFormat="1" applyFont="1" applyFill="1" applyBorder="1" applyAlignment="1">
      <alignment horizontal="center"/>
    </xf>
    <xf numFmtId="164" fontId="7" fillId="4" borderId="24" xfId="0" applyNumberFormat="1" applyFont="1" applyFill="1" applyBorder="1" applyAlignment="1">
      <alignment horizontal="center"/>
    </xf>
    <xf numFmtId="164" fontId="6" fillId="4" borderId="11" xfId="0" applyNumberFormat="1" applyFont="1" applyFill="1" applyBorder="1" applyAlignment="1">
      <alignment horizontal="center"/>
    </xf>
    <xf numFmtId="164" fontId="7" fillId="4" borderId="11" xfId="0" applyNumberFormat="1" applyFont="1" applyFill="1" applyBorder="1" applyAlignment="1">
      <alignment horizontal="center"/>
    </xf>
    <xf numFmtId="164" fontId="7" fillId="4" borderId="25" xfId="0" applyNumberFormat="1" applyFont="1" applyFill="1" applyBorder="1" applyAlignment="1">
      <alignment horizontal="center"/>
    </xf>
    <xf numFmtId="164" fontId="7" fillId="4" borderId="21" xfId="0" applyNumberFormat="1" applyFont="1" applyFill="1" applyBorder="1" applyAlignment="1">
      <alignment horizontal="center"/>
    </xf>
    <xf numFmtId="164" fontId="7" fillId="4" borderId="19" xfId="0" applyNumberFormat="1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164" fontId="8" fillId="4" borderId="10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colors>
    <mruColors>
      <color rgb="FFA3BFE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title>
      <c:tx>
        <c:rich>
          <a:bodyPr/>
          <a:lstStyle/>
          <a:p>
            <a:pPr>
              <a:defRPr/>
            </a:pPr>
            <a:r>
              <a:rPr lang="pt-PT" sz="1000" b="1" i="0" u="none" strike="noStrike" baseline="0"/>
              <a:t>Comparação entre  o ano de 2008 e 2013- Percentagem de cumprimento do cloro residual </a:t>
            </a:r>
            <a:endParaRPr lang="pt-PT" sz="1000"/>
          </a:p>
        </c:rich>
      </c:tx>
      <c:layout>
        <c:manualLayout>
          <c:xMode val="edge"/>
          <c:yMode val="edge"/>
          <c:x val="0.20107226596675415"/>
          <c:y val="2.1857917227337632E-2"/>
        </c:manualLayout>
      </c:layout>
      <c:overlay val="1"/>
    </c:title>
    <c:plotArea>
      <c:layout>
        <c:manualLayout>
          <c:layoutTarget val="inner"/>
          <c:xMode val="edge"/>
          <c:yMode val="edge"/>
          <c:x val="0.16927489063867016"/>
          <c:y val="0.11254704687203738"/>
          <c:w val="0.69699965004374675"/>
          <c:h val="0.55536750989845107"/>
        </c:manualLayout>
      </c:layout>
      <c:lineChart>
        <c:grouping val="standard"/>
        <c:ser>
          <c:idx val="0"/>
          <c:order val="0"/>
          <c:tx>
            <c:v>2008</c:v>
          </c:tx>
          <c:cat>
            <c:strRef>
              <c:f>Grafico_comparativo!$C$6:$C$21</c:f>
              <c:strCache>
                <c:ptCount val="16"/>
                <c:pt idx="0">
                  <c:v>Hortinhas</c:v>
                </c:pt>
                <c:pt idx="1">
                  <c:v>Orvalhos</c:v>
                </c:pt>
                <c:pt idx="2">
                  <c:v>Rosário</c:v>
                </c:pt>
                <c:pt idx="3">
                  <c:v>Ferreira</c:v>
                </c:pt>
                <c:pt idx="4">
                  <c:v>Terena</c:v>
                </c:pt>
                <c:pt idx="5">
                  <c:v>Montes Juntos</c:v>
                </c:pt>
                <c:pt idx="6">
                  <c:v>Cabeça de  Carneiro</c:v>
                </c:pt>
                <c:pt idx="7">
                  <c:v>Mina do Bugalho</c:v>
                </c:pt>
                <c:pt idx="8">
                  <c:v>Zona Alta</c:v>
                </c:pt>
                <c:pt idx="9">
                  <c:v>Zona Baixa</c:v>
                </c:pt>
                <c:pt idx="10">
                  <c:v>Juromenha</c:v>
                </c:pt>
                <c:pt idx="11">
                  <c:v>Malhada Alta</c:v>
                </c:pt>
                <c:pt idx="12">
                  <c:v>Marmelos</c:v>
                </c:pt>
                <c:pt idx="13">
                  <c:v>Ald.Pias</c:v>
                </c:pt>
                <c:pt idx="14">
                  <c:v>Ald.Venda</c:v>
                </c:pt>
                <c:pt idx="15">
                  <c:v>Casas Novas Mares</c:v>
                </c:pt>
              </c:strCache>
            </c:strRef>
          </c:cat>
          <c:val>
            <c:numRef>
              <c:f>Grafico_comparativo!$D$6:$D$21</c:f>
              <c:numCache>
                <c:formatCode>0.0%</c:formatCode>
                <c:ptCount val="16"/>
                <c:pt idx="0">
                  <c:v>0.5</c:v>
                </c:pt>
                <c:pt idx="1">
                  <c:v>0.5</c:v>
                </c:pt>
                <c:pt idx="2">
                  <c:v>0.53800000000000003</c:v>
                </c:pt>
                <c:pt idx="3">
                  <c:v>0.52400000000000002</c:v>
                </c:pt>
                <c:pt idx="4">
                  <c:v>0.53700000000000003</c:v>
                </c:pt>
                <c:pt idx="5">
                  <c:v>0.63636363636363635</c:v>
                </c:pt>
                <c:pt idx="6">
                  <c:v>0.68400000000000005</c:v>
                </c:pt>
                <c:pt idx="7">
                  <c:v>0.47899999999999998</c:v>
                </c:pt>
                <c:pt idx="8">
                  <c:v>0.56000000000000005</c:v>
                </c:pt>
                <c:pt idx="9">
                  <c:v>0.70499999999999996</c:v>
                </c:pt>
                <c:pt idx="10">
                  <c:v>0.42599999999999999</c:v>
                </c:pt>
                <c:pt idx="11">
                  <c:v>0.52100000000000002</c:v>
                </c:pt>
                <c:pt idx="12">
                  <c:v>0.41699999999999998</c:v>
                </c:pt>
                <c:pt idx="13">
                  <c:v>0.35699999999999998</c:v>
                </c:pt>
                <c:pt idx="14">
                  <c:v>0.36299999999999999</c:v>
                </c:pt>
                <c:pt idx="15">
                  <c:v>0.33400000000000002</c:v>
                </c:pt>
              </c:numCache>
            </c:numRef>
          </c:val>
        </c:ser>
        <c:ser>
          <c:idx val="1"/>
          <c:order val="1"/>
          <c:tx>
            <c:v> 2013</c:v>
          </c:tx>
          <c:cat>
            <c:strRef>
              <c:f>Grafico_comparativo!$C$6:$C$21</c:f>
              <c:strCache>
                <c:ptCount val="16"/>
                <c:pt idx="0">
                  <c:v>Hortinhas</c:v>
                </c:pt>
                <c:pt idx="1">
                  <c:v>Orvalhos</c:v>
                </c:pt>
                <c:pt idx="2">
                  <c:v>Rosário</c:v>
                </c:pt>
                <c:pt idx="3">
                  <c:v>Ferreira</c:v>
                </c:pt>
                <c:pt idx="4">
                  <c:v>Terena</c:v>
                </c:pt>
                <c:pt idx="5">
                  <c:v>Montes Juntos</c:v>
                </c:pt>
                <c:pt idx="6">
                  <c:v>Cabeça de  Carneiro</c:v>
                </c:pt>
                <c:pt idx="7">
                  <c:v>Mina do Bugalho</c:v>
                </c:pt>
                <c:pt idx="8">
                  <c:v>Zona Alta</c:v>
                </c:pt>
                <c:pt idx="9">
                  <c:v>Zona Baixa</c:v>
                </c:pt>
                <c:pt idx="10">
                  <c:v>Juromenha</c:v>
                </c:pt>
                <c:pt idx="11">
                  <c:v>Malhada Alta</c:v>
                </c:pt>
                <c:pt idx="12">
                  <c:v>Marmelos</c:v>
                </c:pt>
                <c:pt idx="13">
                  <c:v>Ald.Pias</c:v>
                </c:pt>
                <c:pt idx="14">
                  <c:v>Ald.Venda</c:v>
                </c:pt>
                <c:pt idx="15">
                  <c:v>Casas Novas Mares</c:v>
                </c:pt>
              </c:strCache>
            </c:strRef>
          </c:cat>
          <c:val>
            <c:numRef>
              <c:f>Grafico_comparativo!$E$6:$E$21</c:f>
              <c:numCache>
                <c:formatCode>0.00%</c:formatCode>
                <c:ptCount val="16"/>
                <c:pt idx="0">
                  <c:v>0.76</c:v>
                </c:pt>
                <c:pt idx="1">
                  <c:v>0.55000000000000004</c:v>
                </c:pt>
                <c:pt idx="2">
                  <c:v>0.76</c:v>
                </c:pt>
                <c:pt idx="3">
                  <c:v>0.86</c:v>
                </c:pt>
                <c:pt idx="4">
                  <c:v>0.79</c:v>
                </c:pt>
                <c:pt idx="5">
                  <c:v>0.88</c:v>
                </c:pt>
                <c:pt idx="6">
                  <c:v>0.88</c:v>
                </c:pt>
                <c:pt idx="7">
                  <c:v>0.67</c:v>
                </c:pt>
                <c:pt idx="8">
                  <c:v>0.74</c:v>
                </c:pt>
                <c:pt idx="9">
                  <c:v>0.7</c:v>
                </c:pt>
                <c:pt idx="10">
                  <c:v>0.67</c:v>
                </c:pt>
                <c:pt idx="11">
                  <c:v>0.65</c:v>
                </c:pt>
                <c:pt idx="12">
                  <c:v>0.75</c:v>
                </c:pt>
                <c:pt idx="13">
                  <c:v>0.63</c:v>
                </c:pt>
                <c:pt idx="14">
                  <c:v>0.44</c:v>
                </c:pt>
                <c:pt idx="15">
                  <c:v>0.56000000000000005</c:v>
                </c:pt>
              </c:numCache>
            </c:numRef>
          </c:val>
        </c:ser>
        <c:marker val="1"/>
        <c:axId val="53405568"/>
        <c:axId val="53744000"/>
      </c:lineChart>
      <c:catAx>
        <c:axId val="53405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Localidades</a:t>
                </a:r>
              </a:p>
            </c:rich>
          </c:tx>
          <c:layout/>
        </c:title>
        <c:tickLblPos val="nextTo"/>
        <c:crossAx val="53744000"/>
        <c:crosses val="autoZero"/>
        <c:auto val="1"/>
        <c:lblAlgn val="ctr"/>
        <c:lblOffset val="100"/>
      </c:catAx>
      <c:valAx>
        <c:axId val="5374400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Cumprimento(%)</a:t>
                </a:r>
              </a:p>
            </c:rich>
          </c:tx>
          <c:layout/>
        </c:title>
        <c:numFmt formatCode="0.0%" sourceLinked="1"/>
        <c:tickLblPos val="nextTo"/>
        <c:crossAx val="53405568"/>
        <c:crosses val="autoZero"/>
        <c:crossBetween val="between"/>
      </c:valAx>
      <c:spPr>
        <a:solidFill>
          <a:schemeClr val="bg1">
            <a:lumMod val="75000"/>
          </a:schemeClr>
        </a:solidFill>
      </c:spPr>
    </c:plotArea>
    <c:legend>
      <c:legendPos val="r"/>
      <c:layout>
        <c:manualLayout>
          <c:xMode val="edge"/>
          <c:yMode val="edge"/>
          <c:x val="0.87992599916772263"/>
          <c:y val="0.34963507339360417"/>
          <c:w val="0.10955875546523691"/>
          <c:h val="0.29085279154920596"/>
        </c:manualLayout>
      </c:layout>
      <c:txPr>
        <a:bodyPr/>
        <a:lstStyle/>
        <a:p>
          <a:pPr>
            <a:defRPr sz="800"/>
          </a:pPr>
          <a:endParaRPr lang="pt-PT"/>
        </a:p>
      </c:txPr>
    </c:legend>
    <c:plotVisOnly val="1"/>
  </c:chart>
  <c:spPr>
    <a:solidFill>
      <a:srgbClr val="A3BFE7"/>
    </a:solidFill>
  </c:spPr>
  <c:printSettings>
    <c:headerFooter/>
    <c:pageMargins b="0.75000000000000133" l="0.70000000000000062" r="0.70000000000000062" t="0.750000000000001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2</xdr:row>
      <xdr:rowOff>47626</xdr:rowOff>
    </xdr:from>
    <xdr:to>
      <xdr:col>15</xdr:col>
      <xdr:colOff>361949</xdr:colOff>
      <xdr:row>22</xdr:row>
      <xdr:rowOff>123826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0.88013</cdr:x>
      <cdr:y>0.28642</cdr:y>
    </cdr:from>
    <cdr:to>
      <cdr:x>0.99054</cdr:x>
      <cdr:y>0.34568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314951" y="1104900"/>
          <a:ext cx="6667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PT" sz="1000"/>
            <a:t>Anos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0"/>
  <sheetViews>
    <sheetView workbookViewId="0">
      <selection activeCell="J11" sqref="J11"/>
    </sheetView>
  </sheetViews>
  <sheetFormatPr defaultRowHeight="15"/>
  <cols>
    <col min="2" max="2" width="21.7109375" customWidth="1"/>
    <col min="3" max="3" width="21.28515625" customWidth="1"/>
    <col min="4" max="4" width="22.5703125" customWidth="1"/>
    <col min="5" max="5" width="19.42578125" customWidth="1"/>
    <col min="6" max="6" width="20.7109375" customWidth="1"/>
  </cols>
  <sheetData>
    <row r="1" spans="2:6">
      <c r="B1" s="5" t="s">
        <v>30</v>
      </c>
    </row>
    <row r="2" spans="2:6" ht="15.75" thickBot="1"/>
    <row r="3" spans="2:6" ht="15.75" thickBot="1">
      <c r="B3" s="53" t="s">
        <v>32</v>
      </c>
      <c r="C3" s="54"/>
      <c r="D3" s="54"/>
      <c r="E3" s="54"/>
      <c r="F3" s="55"/>
    </row>
    <row r="4" spans="2:6" ht="18.75" customHeight="1" thickBot="1">
      <c r="B4" s="1"/>
      <c r="C4" s="2"/>
      <c r="D4" s="49" t="s">
        <v>0</v>
      </c>
      <c r="E4" s="49" t="s">
        <v>1</v>
      </c>
      <c r="F4" s="49" t="s">
        <v>2</v>
      </c>
    </row>
    <row r="5" spans="2:6">
      <c r="B5" s="50" t="s">
        <v>3</v>
      </c>
      <c r="C5" s="23" t="s">
        <v>4</v>
      </c>
      <c r="D5" s="29">
        <v>0.76</v>
      </c>
      <c r="E5" s="30">
        <v>5.8823529411764705E-2</v>
      </c>
      <c r="F5" s="31">
        <f>4/17</f>
        <v>0.23529411764705882</v>
      </c>
    </row>
    <row r="6" spans="2:6">
      <c r="B6" s="51"/>
      <c r="C6" s="24" t="s">
        <v>5</v>
      </c>
      <c r="D6" s="32">
        <v>0.55000000000000004</v>
      </c>
      <c r="E6" s="33">
        <f>1/11</f>
        <v>9.0909090909090912E-2</v>
      </c>
      <c r="F6" s="34">
        <v>0.36363636363636365</v>
      </c>
    </row>
    <row r="7" spans="2:6">
      <c r="B7" s="51"/>
      <c r="C7" s="24" t="s">
        <v>6</v>
      </c>
      <c r="D7" s="32">
        <v>0.76</v>
      </c>
      <c r="E7" s="33">
        <v>0</v>
      </c>
      <c r="F7" s="34">
        <v>0.23529411764705882</v>
      </c>
    </row>
    <row r="8" spans="2:6">
      <c r="B8" s="51"/>
      <c r="C8" s="24" t="s">
        <v>7</v>
      </c>
      <c r="D8" s="32">
        <v>0.84619999999999995</v>
      </c>
      <c r="E8" s="35">
        <v>0</v>
      </c>
      <c r="F8" s="34">
        <f>2/14</f>
        <v>0.14285714285714285</v>
      </c>
    </row>
    <row r="9" spans="2:6">
      <c r="B9" s="51"/>
      <c r="C9" s="24" t="s">
        <v>8</v>
      </c>
      <c r="D9" s="32">
        <v>0.79</v>
      </c>
      <c r="E9" s="33">
        <v>0</v>
      </c>
      <c r="F9" s="34">
        <f>4/19</f>
        <v>0.21052631578947367</v>
      </c>
    </row>
    <row r="10" spans="2:6">
      <c r="B10" s="51"/>
      <c r="C10" s="24" t="s">
        <v>9</v>
      </c>
      <c r="D10" s="32">
        <v>0.88</v>
      </c>
      <c r="E10" s="33">
        <v>0</v>
      </c>
      <c r="F10" s="34">
        <f>2/17</f>
        <v>0.11764705882352941</v>
      </c>
    </row>
    <row r="11" spans="2:6">
      <c r="B11" s="51"/>
      <c r="C11" s="24" t="s">
        <v>10</v>
      </c>
      <c r="D11" s="32">
        <v>0.88</v>
      </c>
      <c r="E11" s="33">
        <v>0</v>
      </c>
      <c r="F11" s="34">
        <f>2/17</f>
        <v>0.11764705882352941</v>
      </c>
    </row>
    <row r="12" spans="2:6" ht="15.75" thickBot="1">
      <c r="B12" s="52"/>
      <c r="C12" s="25" t="s">
        <v>11</v>
      </c>
      <c r="D12" s="36">
        <v>0.67</v>
      </c>
      <c r="E12" s="37">
        <v>0</v>
      </c>
      <c r="F12" s="34">
        <f>5/15</f>
        <v>0.33333333333333331</v>
      </c>
    </row>
    <row r="13" spans="2:6">
      <c r="B13" s="56" t="s">
        <v>12</v>
      </c>
      <c r="C13" s="23" t="s">
        <v>13</v>
      </c>
      <c r="D13" s="38">
        <v>0.7</v>
      </c>
      <c r="E13" s="47">
        <f>1/19</f>
        <v>5.2631578947368418E-2</v>
      </c>
      <c r="F13" s="39">
        <f>4/19</f>
        <v>0.21052631578947367</v>
      </c>
    </row>
    <row r="14" spans="2:6" ht="15.75" thickBot="1">
      <c r="B14" s="57"/>
      <c r="C14" s="25" t="s">
        <v>14</v>
      </c>
      <c r="D14" s="40">
        <v>0.7</v>
      </c>
      <c r="E14" s="48">
        <f>1/21</f>
        <v>4.7619047619047616E-2</v>
      </c>
      <c r="F14" s="41">
        <f>7/21</f>
        <v>0.33333333333333331</v>
      </c>
    </row>
    <row r="15" spans="2:6" ht="15.75" thickBot="1">
      <c r="B15" s="3" t="s">
        <v>15</v>
      </c>
      <c r="C15" s="26" t="s">
        <v>16</v>
      </c>
      <c r="D15" s="42">
        <v>0.67</v>
      </c>
      <c r="E15" s="43">
        <f>4/21</f>
        <v>0.19047619047619047</v>
      </c>
      <c r="F15" s="44">
        <f>3/21</f>
        <v>0.14285714285714285</v>
      </c>
    </row>
    <row r="16" spans="2:6" ht="15.75" thickBot="1">
      <c r="B16" s="4" t="s">
        <v>17</v>
      </c>
      <c r="C16" s="23" t="s">
        <v>24</v>
      </c>
      <c r="D16" s="29">
        <v>0.65</v>
      </c>
      <c r="E16" s="30">
        <f>2/17</f>
        <v>0.11764705882352941</v>
      </c>
      <c r="F16" s="39">
        <f>4/17</f>
        <v>0.23529411764705882</v>
      </c>
    </row>
    <row r="17" spans="2:6">
      <c r="B17" s="50" t="s">
        <v>18</v>
      </c>
      <c r="C17" s="23" t="s">
        <v>19</v>
      </c>
      <c r="D17" s="29">
        <v>0.75</v>
      </c>
      <c r="E17" s="30">
        <f>1/8</f>
        <v>0.125</v>
      </c>
      <c r="F17" s="39">
        <f>1/8</f>
        <v>0.125</v>
      </c>
    </row>
    <row r="18" spans="2:6">
      <c r="B18" s="51"/>
      <c r="C18" s="24" t="s">
        <v>20</v>
      </c>
      <c r="D18" s="32">
        <v>0.63</v>
      </c>
      <c r="E18" s="33">
        <f>4/16</f>
        <v>0.25</v>
      </c>
      <c r="F18" s="45">
        <f>2/16</f>
        <v>0.125</v>
      </c>
    </row>
    <row r="19" spans="2:6">
      <c r="B19" s="51"/>
      <c r="C19" s="24" t="s">
        <v>21</v>
      </c>
      <c r="D19" s="32">
        <v>0.44</v>
      </c>
      <c r="E19" s="33">
        <f>5/16</f>
        <v>0.3125</v>
      </c>
      <c r="F19" s="45">
        <f>4/16</f>
        <v>0.25</v>
      </c>
    </row>
    <row r="20" spans="2:6" ht="15.75" thickBot="1">
      <c r="B20" s="52"/>
      <c r="C20" s="25" t="s">
        <v>22</v>
      </c>
      <c r="D20" s="36">
        <v>0.56000000000000005</v>
      </c>
      <c r="E20" s="37">
        <f>3/18</f>
        <v>0.16666666666666666</v>
      </c>
      <c r="F20" s="46">
        <f>4/18</f>
        <v>0.22222222222222221</v>
      </c>
    </row>
  </sheetData>
  <mergeCells count="4">
    <mergeCell ref="B17:B20"/>
    <mergeCell ref="B3:F3"/>
    <mergeCell ref="B5:B12"/>
    <mergeCell ref="B13:B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21"/>
  <sheetViews>
    <sheetView tabSelected="1" topLeftCell="C1" workbookViewId="0">
      <selection activeCell="R10" sqref="R10"/>
    </sheetView>
  </sheetViews>
  <sheetFormatPr defaultRowHeight="15"/>
  <cols>
    <col min="2" max="2" width="21" customWidth="1"/>
    <col min="3" max="3" width="19.85546875" customWidth="1"/>
    <col min="4" max="4" width="15" customWidth="1"/>
    <col min="5" max="5" width="20.140625" customWidth="1"/>
  </cols>
  <sheetData>
    <row r="2" spans="2:9">
      <c r="G2" s="27" t="s">
        <v>31</v>
      </c>
      <c r="H2" s="27"/>
      <c r="I2" s="27"/>
    </row>
    <row r="3" spans="2:9" ht="15.75" thickBot="1"/>
    <row r="4" spans="2:9" ht="15.75" thickBot="1">
      <c r="B4" s="5"/>
      <c r="C4" s="5"/>
      <c r="D4" s="58" t="s">
        <v>26</v>
      </c>
      <c r="E4" s="59"/>
    </row>
    <row r="5" spans="2:9" ht="15.75" thickBot="1">
      <c r="B5" s="5"/>
      <c r="C5" s="5"/>
      <c r="D5" s="14">
        <v>2008</v>
      </c>
      <c r="E5" s="15">
        <v>2013</v>
      </c>
    </row>
    <row r="6" spans="2:9">
      <c r="B6" s="6" t="s">
        <v>3</v>
      </c>
      <c r="C6" s="7" t="s">
        <v>4</v>
      </c>
      <c r="D6" s="19">
        <v>0.5</v>
      </c>
      <c r="E6" s="16">
        <v>0.76</v>
      </c>
    </row>
    <row r="7" spans="2:9">
      <c r="B7" s="8"/>
      <c r="C7" s="9" t="s">
        <v>5</v>
      </c>
      <c r="D7" s="19">
        <v>0.5</v>
      </c>
      <c r="E7" s="16">
        <v>0.55000000000000004</v>
      </c>
    </row>
    <row r="8" spans="2:9">
      <c r="B8" s="8"/>
      <c r="C8" s="9" t="s">
        <v>6</v>
      </c>
      <c r="D8" s="19">
        <v>0.53800000000000003</v>
      </c>
      <c r="E8" s="16">
        <v>0.76</v>
      </c>
    </row>
    <row r="9" spans="2:9">
      <c r="B9" s="8"/>
      <c r="C9" s="9" t="s">
        <v>7</v>
      </c>
      <c r="D9" s="19">
        <v>0.52400000000000002</v>
      </c>
      <c r="E9" s="16">
        <v>0.86</v>
      </c>
    </row>
    <row r="10" spans="2:9">
      <c r="B10" s="8"/>
      <c r="C10" s="9" t="s">
        <v>8</v>
      </c>
      <c r="D10" s="19">
        <v>0.53700000000000003</v>
      </c>
      <c r="E10" s="16">
        <v>0.79</v>
      </c>
    </row>
    <row r="11" spans="2:9">
      <c r="B11" s="8"/>
      <c r="C11" s="9" t="s">
        <v>9</v>
      </c>
      <c r="D11" s="19">
        <v>0.63636363636363635</v>
      </c>
      <c r="E11" s="16">
        <v>0.88</v>
      </c>
    </row>
    <row r="12" spans="2:9">
      <c r="B12" s="8"/>
      <c r="C12" s="9" t="s">
        <v>23</v>
      </c>
      <c r="D12" s="19">
        <v>0.68400000000000005</v>
      </c>
      <c r="E12" s="16">
        <v>0.88</v>
      </c>
    </row>
    <row r="13" spans="2:9" ht="15.75" thickBot="1">
      <c r="B13" s="10"/>
      <c r="C13" s="11" t="s">
        <v>25</v>
      </c>
      <c r="D13" s="20">
        <v>0.47899999999999998</v>
      </c>
      <c r="E13" s="17">
        <v>0.67</v>
      </c>
    </row>
    <row r="14" spans="2:9">
      <c r="B14" s="6" t="s">
        <v>12</v>
      </c>
      <c r="C14" s="7" t="s">
        <v>13</v>
      </c>
      <c r="D14" s="21">
        <v>0.56000000000000005</v>
      </c>
      <c r="E14" s="16">
        <v>0.74</v>
      </c>
    </row>
    <row r="15" spans="2:9" ht="15.75" thickBot="1">
      <c r="B15" s="10"/>
      <c r="C15" s="11" t="s">
        <v>14</v>
      </c>
      <c r="D15" s="20">
        <v>0.70499999999999996</v>
      </c>
      <c r="E15" s="17">
        <v>0.7</v>
      </c>
    </row>
    <row r="16" spans="2:9" ht="15.75" thickBot="1">
      <c r="B16" s="12" t="s">
        <v>15</v>
      </c>
      <c r="C16" s="13" t="s">
        <v>16</v>
      </c>
      <c r="D16" s="22">
        <v>0.42599999999999999</v>
      </c>
      <c r="E16" s="17">
        <v>0.67</v>
      </c>
    </row>
    <row r="17" spans="2:5" ht="15.75" thickBot="1">
      <c r="B17" s="6" t="s">
        <v>17</v>
      </c>
      <c r="C17" s="7" t="s">
        <v>24</v>
      </c>
      <c r="D17" s="21">
        <v>0.52100000000000002</v>
      </c>
      <c r="E17" s="16">
        <v>0.65</v>
      </c>
    </row>
    <row r="18" spans="2:5">
      <c r="B18" s="6" t="s">
        <v>18</v>
      </c>
      <c r="C18" s="7" t="s">
        <v>19</v>
      </c>
      <c r="D18" s="28">
        <v>0.41699999999999998</v>
      </c>
      <c r="E18" s="18">
        <v>0.75</v>
      </c>
    </row>
    <row r="19" spans="2:5">
      <c r="B19" s="8"/>
      <c r="C19" s="9" t="s">
        <v>29</v>
      </c>
      <c r="D19" s="19">
        <v>0.35699999999999998</v>
      </c>
      <c r="E19" s="16">
        <v>0.63</v>
      </c>
    </row>
    <row r="20" spans="2:5">
      <c r="B20" s="8"/>
      <c r="C20" s="9" t="s">
        <v>28</v>
      </c>
      <c r="D20" s="19">
        <v>0.36299999999999999</v>
      </c>
      <c r="E20" s="16">
        <v>0.44</v>
      </c>
    </row>
    <row r="21" spans="2:5" ht="15.75" thickBot="1">
      <c r="B21" s="10"/>
      <c r="C21" s="11" t="s">
        <v>27</v>
      </c>
      <c r="D21" s="20">
        <v>0.33400000000000002</v>
      </c>
      <c r="E21" s="17">
        <v>0.56000000000000005</v>
      </c>
    </row>
  </sheetData>
  <mergeCells count="1">
    <mergeCell ref="D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PP Associated Document" ma:contentTypeID="0x010100631E6E444FCF44FD80F8A8E980BF2F7E00D0200654AE17864AA527B5FD0AA9652B" ma:contentTypeVersion="2" ma:contentTypeDescription="Criar um novo documento." ma:contentTypeScope="" ma:versionID="4a4c36d9d6605be3266b455cc397bd4c">
  <xsd:schema xmlns:xsd="http://www.w3.org/2001/XMLSchema" xmlns:xs="http://www.w3.org/2001/XMLSchema" xmlns:p="http://schemas.microsoft.com/office/2006/metadata/properties" xmlns:ns2="cefd5c82-a201-480a-a237-a2893f94d00d" xmlns:ns3="e3bdefbc-2122-41d5-a4cd-177a44b451fc" targetNamespace="http://schemas.microsoft.com/office/2006/metadata/properties" ma:root="true" ma:fieldsID="2b05f28e9ceb56e15024a94b03af2337" ns2:_="" ns3:_="">
    <xsd:import namespace="cefd5c82-a201-480a-a237-a2893f94d00d"/>
    <xsd:import namespace="e3bdefbc-2122-41d5-a4cd-177a44b451fc"/>
    <xsd:element name="properties">
      <xsd:complexType>
        <xsd:sequence>
          <xsd:element name="documentManagement">
            <xsd:complexType>
              <xsd:all>
                <xsd:element ref="ns2:mpp_sortorder"/>
                <xsd:element ref="ns2:mpp_enabled" minOccurs="0"/>
                <xsd:element ref="ns3:RelatedPa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d5c82-a201-480a-a237-a2893f94d00d" elementFormDefault="qualified">
    <xsd:import namespace="http://schemas.microsoft.com/office/2006/documentManagement/types"/>
    <xsd:import namespace="http://schemas.microsoft.com/office/infopath/2007/PartnerControls"/>
    <xsd:element name="mpp_sortorder" ma:index="8" ma:displayName="Sort Order" ma:decimals="0" ma:default="0" ma:description="Ordem" ma:internalName="mpp_sortorder">
      <xsd:simpleType>
        <xsd:restriction base="dms:Number"/>
      </xsd:simpleType>
    </xsd:element>
    <xsd:element name="mpp_enabled" ma:index="9" nillable="true" ma:displayName="Enabled" ma:default="0" ma:description="Activo" ma:internalName="mpp_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defbc-2122-41d5-a4cd-177a44b451fc" elementFormDefault="qualified">
    <xsd:import namespace="http://schemas.microsoft.com/office/2006/documentManagement/types"/>
    <xsd:import namespace="http://schemas.microsoft.com/office/infopath/2007/PartnerControls"/>
    <xsd:element name="RelatedPages" ma:index="10" nillable="true" ma:displayName="RelatedPages" ma:list="{634D4A67-A16F-46D6-9979-75C96BCFC58E}" ma:internalName="RelatedPages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pp_enabled xmlns="cefd5c82-a201-480a-a237-a2893f94d00d">true</mpp_enabled>
    <mpp_sortorder xmlns="cefd5c82-a201-480a-a237-a2893f94d00d">6</mpp_sortorder>
    <RelatedPages xmlns="e3bdefbc-2122-41d5-a4cd-177a44b451fc">
      <Value>8</Value>
    </RelatedPages>
  </documentManagement>
</p:properties>
</file>

<file path=customXml/itemProps1.xml><?xml version="1.0" encoding="utf-8"?>
<ds:datastoreItem xmlns:ds="http://schemas.openxmlformats.org/officeDocument/2006/customXml" ds:itemID="{3DF0DDA2-26F4-449E-B4BA-745EEEFBB0FE}"/>
</file>

<file path=customXml/itemProps2.xml><?xml version="1.0" encoding="utf-8"?>
<ds:datastoreItem xmlns:ds="http://schemas.openxmlformats.org/officeDocument/2006/customXml" ds:itemID="{56C1F822-DC1A-4AC3-99DE-1F280D10D4FD}"/>
</file>

<file path=customXml/itemProps3.xml><?xml version="1.0" encoding="utf-8"?>
<ds:datastoreItem xmlns:ds="http://schemas.openxmlformats.org/officeDocument/2006/customXml" ds:itemID="{52D0C222-B61B-498B-864F-FBE58CAB5D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Balanço_C_O</vt:lpstr>
      <vt:lpstr>Grafico_comparativo</vt:lpstr>
      <vt:lpstr>Folha3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Balanço Controlo Operacional</dc:title>
  <dc:creator>lidia.proenca</dc:creator>
  <cp:lastModifiedBy>lidia.proenca</cp:lastModifiedBy>
  <dcterms:created xsi:type="dcterms:W3CDTF">2013-10-09T10:08:14Z</dcterms:created>
  <dcterms:modified xsi:type="dcterms:W3CDTF">2014-06-26T15:19:18Z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0x010100631E6E444FCF44FD80F8A8E980BF2F7E00D0200654AE17864AA527B5FD0AA9652B</vt:lpwstr>
  </property>
</Properties>
</file>